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
    </mc:Choice>
  </mc:AlternateContent>
  <xr:revisionPtr revIDLastSave="428" documentId="13_ncr:1_{B42BFC79-E3C5-45EE-B623-E9954E01DC4B}" xr6:coauthVersionLast="47" xr6:coauthVersionMax="47" xr10:uidLastSave="{1DCA0C1E-D867-4BD9-BF9C-920AE36FFFE3}"/>
  <bookViews>
    <workbookView xWindow="-98" yWindow="-98" windowWidth="19095" windowHeight="12075" xr2:uid="{00000000-000D-0000-FFFF-FFFF00000000}"/>
  </bookViews>
  <sheets>
    <sheet name="Tarifs en vigueur" sheetId="2" r:id="rId1"/>
    <sheet name="Lot6" sheetId="1" r:id="rId2"/>
    <sheet name="DQE" sheetId="5" r:id="rId3"/>
    <sheet name="Listes"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5" l="1"/>
  <c r="E11" i="5"/>
  <c r="E10" i="5"/>
  <c r="E9" i="5"/>
  <c r="E8" i="5"/>
  <c r="E7" i="5"/>
  <c r="F12" i="5"/>
  <c r="F11" i="5"/>
  <c r="F10" i="5"/>
  <c r="F9" i="5"/>
  <c r="F8" i="5"/>
  <c r="G11" i="5" l="1"/>
  <c r="G10" i="5"/>
  <c r="G12" i="5"/>
  <c r="G8" i="5"/>
  <c r="G9" i="5"/>
  <c r="F7" i="5"/>
  <c r="G7" i="5" s="1"/>
  <c r="G1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Adopale</author>
  </authors>
  <commentList>
    <comment ref="C7" authorId="0" shapeId="0" xr:uid="{960F99C0-51EF-4373-8FAD-94E05921C6DB}">
      <text>
        <r>
          <rPr>
            <sz val="9"/>
            <color indexed="81"/>
            <rFont val="Tahoma"/>
            <family val="2"/>
          </rPr>
          <t xml:space="preserve">Compléter toutes les zones en jaune
</t>
        </r>
      </text>
    </comment>
    <comment ref="C10" authorId="0" shapeId="0" xr:uid="{9A9C5634-E8EA-4F99-9A6C-DBC1A5A892C1}">
      <text>
        <r>
          <rPr>
            <sz val="9"/>
            <color indexed="81"/>
            <rFont val="Tahoma"/>
            <family val="2"/>
          </rPr>
          <t>Pour appliquer une remise, indiquer le signe "-" devant le %</t>
        </r>
      </text>
    </comment>
  </commentList>
</comments>
</file>

<file path=xl/sharedStrings.xml><?xml version="1.0" encoding="utf-8"?>
<sst xmlns="http://schemas.openxmlformats.org/spreadsheetml/2006/main" count="55" uniqueCount="50">
  <si>
    <t>Tarifs en vigueur</t>
  </si>
  <si>
    <t xml:space="preserve">Précisions :  </t>
  </si>
  <si>
    <t>La majoration de nuit s'applique lorsque plus de la moitié du trajet est réalisée dans la plage horaire de nuit (20h - 8h) pour les ambulances et les VSL</t>
  </si>
  <si>
    <t>Le motif du transport correspond au motif inscrit dans la prescription médicale de transport. Aucune modification de motif n'est autorisée, malgré le temps du transport (trajet + attente)</t>
  </si>
  <si>
    <t>Pour un trajet aller en charge, le forfait intègre les 3 premiers kilomètres, ils ne pourront donc pas être facturés pour les ambulances et les VSL</t>
  </si>
  <si>
    <t>La TVA est appliquée après calcul complet du transport (intégrant les forfaits, valorisations, majorations et remises)</t>
  </si>
  <si>
    <t>Forfait départemental (3 premiers kilomètres inclus)</t>
  </si>
  <si>
    <t>Tarif kilométrique</t>
  </si>
  <si>
    <t>Valorisation trajet court &lt;5km parcourus</t>
  </si>
  <si>
    <t>Valorisation trajet court &gt;5 et &lt;10km parcourus</t>
  </si>
  <si>
    <t>Valorisation trajet court &gt;10 et &lt;15km parcourus</t>
  </si>
  <si>
    <t>Valorisation trajet court &gt;15 et &lt;19km parcourus</t>
  </si>
  <si>
    <t>Majoration de nuit</t>
  </si>
  <si>
    <t>Majoration de dimanche et de jour férié</t>
  </si>
  <si>
    <t>Annexe financière à l'acte d'engagement</t>
  </si>
  <si>
    <t>Bordereau de Prix Unitaires (BPU)</t>
  </si>
  <si>
    <t>Nom du(des) prestataire(s) :</t>
  </si>
  <si>
    <t>Date de réponse :</t>
  </si>
  <si>
    <t>Lot</t>
  </si>
  <si>
    <t>Etablissement bénéficiaire</t>
  </si>
  <si>
    <t>Oui</t>
  </si>
  <si>
    <t>Non</t>
  </si>
  <si>
    <t>* Tarifs CPAM à la date du 7 novembre 2023</t>
  </si>
  <si>
    <t>Transport sanitaire allongé non médicalisé</t>
  </si>
  <si>
    <t>Lot 6</t>
  </si>
  <si>
    <t>CHR Metz-Thionville</t>
  </si>
  <si>
    <t>DQE - simulation financière</t>
  </si>
  <si>
    <t>Km</t>
  </si>
  <si>
    <t xml:space="preserve">Volumes mensuels </t>
  </si>
  <si>
    <t xml:space="preserve">Prix de la course CPAM aller </t>
  </si>
  <si>
    <t>% appliqué dans le BPU</t>
  </si>
  <si>
    <t>Coût total</t>
  </si>
  <si>
    <t>Type de transport</t>
  </si>
  <si>
    <t>Allongé de jour</t>
  </si>
  <si>
    <t>Allongé de nuit</t>
  </si>
  <si>
    <t>Forfait agglomération (3 premiers kilomètres inclus)</t>
  </si>
  <si>
    <r>
      <t xml:space="preserve">A) Taux appliqué par la société
</t>
    </r>
    <r>
      <rPr>
        <sz val="12"/>
        <color theme="5" tint="-0.499984740745262"/>
        <rFont val="Tw Cen MT"/>
        <family val="2"/>
        <scheme val="minor"/>
      </rPr>
      <t>sur un trajet en</t>
    </r>
    <r>
      <rPr>
        <b/>
        <sz val="12"/>
        <color theme="5" tint="-0.499984740745262"/>
        <rFont val="Tw Cen MT"/>
        <family val="2"/>
        <scheme val="minor"/>
      </rPr>
      <t xml:space="preserve"> ambulances 
(en %) </t>
    </r>
    <r>
      <rPr>
        <b/>
        <i/>
        <sz val="9"/>
        <color rgb="FF0000FF"/>
        <rFont val="Tw Cen MT"/>
        <family val="2"/>
        <scheme val="minor"/>
      </rPr>
      <t>(1)</t>
    </r>
  </si>
  <si>
    <t>(1) Taux applicable sur le tarif CPAM en vigueur (cf. Tarif en vigueur). La remise / majoration proposée est fixe et s'adapte aux modifications des tarifs CPAM en vigueur</t>
  </si>
  <si>
    <t>Trajet</t>
  </si>
  <si>
    <t>Mercy &lt;=&gt; Bel Air</t>
  </si>
  <si>
    <t>Mercy =&gt; Metz (Agglomération)</t>
  </si>
  <si>
    <t>Bel Air &lt;=&gt; Hayange</t>
  </si>
  <si>
    <t>Mercy =&gt; Gorze</t>
  </si>
  <si>
    <t xml:space="preserve">Coût annuel du scénario pour l'établissement </t>
  </si>
  <si>
    <t>Autre</t>
  </si>
  <si>
    <t>Ces tarifs sont donnés à titre indicatif au moment de la publication du marché.</t>
  </si>
  <si>
    <t>Transport sanitaire allongé non médicalisé - Lot 6 CHR Metz-Thionville</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</si>
  <si>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</si>
  <si>
    <t>Ambulances*</t>
  </si>
  <si>
    <t>Pour les sociétés signataires de l’avenant 11 à la convention nationale des transporteurs sanitaires privés (relatif à la géolocalistion), les tarifs majorés de cet avenant seront appliqués sous réserve de présentation de l'avenant signé.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</si>
</sst>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5" x14ac:knownFonts="1">
    <font>
      <sz val="11"/>
      <color theme="1"/>
      <name val="Tw Cen MT"/>
      <family val="2"/>
      <scheme val="minor"/>
    </font>
    <font>
      <sz val="11"/>
      <color theme="1"/>
      <name val="Tw Cen MT"/>
      <family val="2"/>
      <scheme val="minor"/>
    </font>
    <font>
      <b/>
      <sz val="11"/>
      <color theme="0"/>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b/>
      <sz val="12"/>
      <color rgb="FF002060"/>
      <name val="Tw Cen MT"/>
      <family val="2"/>
      <scheme val="minor"/>
    </font>
    <font>
      <b/>
      <i/>
      <sz val="9"/>
      <color rgb="FF0000FF"/>
      <name val="Tw Cen MT"/>
      <family val="2"/>
      <scheme val="minor"/>
    </font>
    <font>
      <sz val="11"/>
      <color theme="9" tint="-0.499984740745262"/>
      <name val="Tw Cen MT"/>
      <family val="2"/>
      <scheme val="minor"/>
    </font>
    <font>
      <b/>
      <i/>
      <sz val="8"/>
      <color rgb="FF0000FF"/>
      <name val="Tw Cen MT"/>
      <family val="2"/>
      <scheme val="minor"/>
    </font>
    <font>
      <sz val="12"/>
      <color theme="5" tint="-0.499984740745262"/>
      <name val="Tw Cen MT"/>
      <family val="2"/>
      <scheme val="minor"/>
    </font>
    <font>
      <sz val="11"/>
      <name val="Tw Cen MT"/>
      <family val="2"/>
    </font>
    <font>
      <sz val="11"/>
      <color rgb="FF000000"/>
      <name val="Tw Cen MT"/>
      <family val="2"/>
    </font>
    <font>
      <b/>
      <sz val="12"/>
      <color theme="0"/>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5" tint="-0.499984740745262"/>
      <name val="Tw Cen MT"/>
      <family val="2"/>
      <scheme val="minor"/>
    </font>
    <font>
      <b/>
      <sz val="28"/>
      <color theme="0"/>
      <name val="Tw Cen MT"/>
      <family val="2"/>
      <scheme val="minor"/>
    </font>
    <font>
      <sz val="28"/>
      <color theme="1"/>
      <name val="Tw Cen MT"/>
      <family val="2"/>
      <scheme val="minor"/>
    </font>
    <font>
      <sz val="9"/>
      <color indexed="81"/>
      <name val="Tahoma"/>
      <family val="2"/>
    </font>
    <font>
      <b/>
      <sz val="11"/>
      <color theme="1"/>
      <name val="Tw Cen MT"/>
      <family val="2"/>
      <scheme val="minor"/>
    </font>
    <font>
      <sz val="11"/>
      <color theme="6"/>
      <name val="Tw Cen MT"/>
      <family val="2"/>
      <scheme val="minor"/>
    </font>
  </fonts>
  <fills count="8">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2" tint="0.249977111117893"/>
        <bgColor indexed="64"/>
      </patternFill>
    </fill>
    <fill>
      <patternFill patternType="solid">
        <fgColor theme="0" tint="-0.14999847407452621"/>
        <bgColor indexed="64"/>
      </patternFill>
    </fill>
  </fills>
  <borders count="17">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theme="0" tint="-0.34998626667073579"/>
      </left>
      <right/>
      <top style="thin">
        <color theme="0" tint="-0.34998626667073579"/>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vertical="top" wrapText="1"/>
    </xf>
    <xf numFmtId="0" fontId="0" fillId="2" borderId="0" xfId="0" applyFill="1"/>
    <xf numFmtId="0" fontId="2" fillId="3" borderId="6" xfId="0" applyFont="1" applyFill="1" applyBorder="1"/>
    <xf numFmtId="0" fontId="0" fillId="2" borderId="7" xfId="0" applyFill="1" applyBorder="1"/>
    <xf numFmtId="0" fontId="0" fillId="2" borderId="9" xfId="0" applyFill="1" applyBorder="1"/>
    <xf numFmtId="0" fontId="0" fillId="2" borderId="11" xfId="0" applyFill="1" applyBorder="1"/>
    <xf numFmtId="44" fontId="1" fillId="2" borderId="2" xfId="1" applyFont="1" applyFill="1" applyBorder="1" applyAlignment="1">
      <alignment horizontal="center" vertical="center"/>
    </xf>
    <xf numFmtId="9" fontId="1" fillId="2" borderId="2" xfId="1" applyNumberFormat="1" applyFont="1" applyFill="1" applyBorder="1" applyAlignment="1">
      <alignment horizontal="center" vertical="center"/>
    </xf>
    <xf numFmtId="9" fontId="1" fillId="2" borderId="4" xfId="1" applyNumberFormat="1" applyFont="1" applyFill="1" applyBorder="1" applyAlignment="1">
      <alignment horizontal="center" vertical="center"/>
    </xf>
    <xf numFmtId="0" fontId="0" fillId="2" borderId="0" xfId="0" applyFill="1" applyAlignment="1">
      <alignment horizontal="center"/>
    </xf>
    <xf numFmtId="0" fontId="0" fillId="4" borderId="2" xfId="0" applyFill="1" applyBorder="1" applyAlignment="1">
      <alignment horizontal="center" vertical="center" wrapText="1"/>
    </xf>
    <xf numFmtId="0" fontId="0" fillId="4" borderId="4" xfId="0" applyFill="1" applyBorder="1" applyAlignment="1">
      <alignment horizontal="center" vertical="center" wrapText="1"/>
    </xf>
    <xf numFmtId="0" fontId="17" fillId="0" borderId="0" xfId="0" applyFont="1" applyAlignment="1">
      <alignment vertical="center"/>
    </xf>
    <xf numFmtId="0" fontId="19" fillId="2" borderId="2" xfId="0" applyFont="1" applyFill="1" applyBorder="1" applyAlignment="1">
      <alignment horizontal="center" vertical="center" wrapText="1"/>
    </xf>
    <xf numFmtId="0" fontId="21" fillId="2" borderId="0" xfId="0" applyFont="1" applyFill="1"/>
    <xf numFmtId="0" fontId="18" fillId="0" borderId="0" xfId="0" applyFont="1" applyAlignment="1">
      <alignment vertical="center" wrapText="1"/>
    </xf>
    <xf numFmtId="9" fontId="7" fillId="2" borderId="14"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17" fillId="2" borderId="0" xfId="0" applyFont="1" applyFill="1" applyAlignment="1">
      <alignment horizontal="center" vertical="center"/>
    </xf>
    <xf numFmtId="0" fontId="2" fillId="3" borderId="15" xfId="0" applyFont="1" applyFill="1" applyBorder="1" applyAlignment="1">
      <alignment horizontal="center" vertical="center" wrapText="1"/>
    </xf>
    <xf numFmtId="0" fontId="2" fillId="3" borderId="15" xfId="0" applyFont="1" applyFill="1" applyBorder="1" applyAlignment="1">
      <alignment horizontal="center" vertical="center"/>
    </xf>
    <xf numFmtId="0" fontId="0" fillId="2" borderId="0" xfId="0" applyFill="1" applyAlignment="1">
      <alignment vertical="center"/>
    </xf>
    <xf numFmtId="44" fontId="0" fillId="2" borderId="16" xfId="0" applyNumberFormat="1" applyFill="1" applyBorder="1"/>
    <xf numFmtId="9" fontId="0" fillId="2" borderId="16" xfId="0" applyNumberFormat="1" applyFill="1" applyBorder="1"/>
    <xf numFmtId="44" fontId="0" fillId="2" borderId="0" xfId="0" applyNumberFormat="1" applyFill="1"/>
    <xf numFmtId="0" fontId="0" fillId="0" borderId="16" xfId="0" applyBorder="1"/>
    <xf numFmtId="0" fontId="0" fillId="0" borderId="2" xfId="0" applyBorder="1"/>
    <xf numFmtId="0" fontId="6" fillId="7" borderId="3" xfId="0" applyFont="1" applyFill="1" applyBorder="1" applyAlignment="1">
      <alignment horizontal="centerContinuous" vertical="center" wrapText="1"/>
    </xf>
    <xf numFmtId="0" fontId="6" fillId="7" borderId="3"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6" fillId="7" borderId="1" xfId="0" applyFont="1" applyFill="1" applyBorder="1" applyAlignment="1">
      <alignment horizontal="right" vertical="center" wrapText="1"/>
    </xf>
    <xf numFmtId="0" fontId="23" fillId="2" borderId="16" xfId="0" applyFont="1" applyFill="1" applyBorder="1" applyAlignment="1">
      <alignment horizontal="center"/>
    </xf>
    <xf numFmtId="44" fontId="23" fillId="2" borderId="16" xfId="0" applyNumberFormat="1" applyFont="1" applyFill="1" applyBorder="1"/>
    <xf numFmtId="44" fontId="0" fillId="2" borderId="2" xfId="0" applyNumberFormat="1" applyFill="1" applyBorder="1"/>
    <xf numFmtId="1" fontId="0" fillId="2" borderId="16" xfId="0" applyNumberFormat="1" applyFill="1" applyBorder="1"/>
    <xf numFmtId="1" fontId="0" fillId="0" borderId="16" xfId="0" applyNumberFormat="1" applyBorder="1"/>
    <xf numFmtId="1" fontId="0" fillId="2" borderId="2" xfId="0" applyNumberFormat="1" applyFill="1" applyBorder="1"/>
    <xf numFmtId="44" fontId="0" fillId="0" borderId="0" xfId="0" applyNumberFormat="1"/>
    <xf numFmtId="0" fontId="14" fillId="3" borderId="12" xfId="0" applyFont="1" applyFill="1" applyBorder="1" applyAlignment="1">
      <alignment horizontal="center"/>
    </xf>
    <xf numFmtId="0" fontId="13" fillId="2" borderId="0" xfId="0" applyFont="1" applyFill="1" applyAlignment="1">
      <alignment horizontal="left"/>
    </xf>
    <xf numFmtId="0" fontId="13" fillId="2" borderId="10" xfId="0" applyFont="1" applyFill="1" applyBorder="1" applyAlignment="1">
      <alignment horizontal="left"/>
    </xf>
    <xf numFmtId="0" fontId="20" fillId="3" borderId="0" xfId="0" applyFont="1" applyFill="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12" fillId="2" borderId="0" xfId="0" applyFont="1" applyFill="1" applyAlignment="1">
      <alignment horizontal="left"/>
    </xf>
    <xf numFmtId="0" fontId="12" fillId="2" borderId="10" xfId="0" applyFont="1" applyFill="1" applyBorder="1" applyAlignment="1">
      <alignment horizontal="left"/>
    </xf>
    <xf numFmtId="0" fontId="13" fillId="2" borderId="0" xfId="0" applyFont="1" applyFill="1" applyAlignment="1">
      <alignment horizontal="left" vertical="center" wrapText="1"/>
    </xf>
    <xf numFmtId="0" fontId="13" fillId="2" borderId="10" xfId="0" applyFont="1" applyFill="1" applyBorder="1" applyAlignment="1">
      <alignment horizontal="left" vertical="center" wrapText="1"/>
    </xf>
    <xf numFmtId="2" fontId="15" fillId="5" borderId="0" xfId="0" applyNumberFormat="1" applyFont="1" applyFill="1" applyAlignment="1">
      <alignment horizontal="center" vertical="center" wrapText="1"/>
    </xf>
    <xf numFmtId="0" fontId="16" fillId="0" borderId="0" xfId="0" applyFont="1" applyAlignment="1">
      <alignment horizontal="center" vertical="center"/>
    </xf>
    <xf numFmtId="0" fontId="18" fillId="0" borderId="0" xfId="0" applyFont="1" applyAlignment="1">
      <alignment horizontal="center" vertical="center" wrapText="1"/>
    </xf>
    <xf numFmtId="0" fontId="17" fillId="0" borderId="0" xfId="0" applyFont="1" applyAlignment="1">
      <alignment horizontal="center" vertical="center"/>
    </xf>
    <xf numFmtId="2" fontId="15" fillId="6" borderId="0" xfId="0" applyNumberFormat="1" applyFont="1" applyFill="1" applyAlignment="1">
      <alignment horizontal="center" vertical="center" wrapText="1"/>
    </xf>
    <xf numFmtId="0" fontId="24" fillId="2" borderId="0" xfId="0" applyFont="1" applyFill="1" applyAlignment="1">
      <alignment horizontal="center" vertical="center" wrapText="1"/>
    </xf>
    <xf numFmtId="0" fontId="17" fillId="2" borderId="0" xfId="0" applyFont="1" applyFill="1" applyAlignment="1">
      <alignment horizontal="center" vertical="center"/>
    </xf>
    <xf numFmtId="0" fontId="13" fillId="2" borderId="12" xfId="0" applyFont="1" applyFill="1" applyBorder="1" applyAlignment="1">
      <alignment horizontal="left" wrapText="1"/>
    </xf>
    <xf numFmtId="0" fontId="13" fillId="2" borderId="13" xfId="0" applyFont="1" applyFill="1" applyBorder="1" applyAlignment="1">
      <alignment horizontal="left" wrapText="1"/>
    </xf>
  </cellXfs>
  <cellStyles count="3">
    <cellStyle name="Monétaire" xfId="1" builtinId="4"/>
    <cellStyle name="Monétaire 2" xfId="2" xr:uid="{084F1F3B-839C-469E-BD8B-8C869333893A}"/>
    <cellStyle name="Normal" xfId="0" builtinId="0"/>
  </cellStyles>
  <dxfs count="3">
    <dxf>
      <fill>
        <patternFill>
          <bgColor rgb="FFFFFF00"/>
        </patternFill>
      </fill>
    </dxf>
    <dxf>
      <fill>
        <patternFill>
          <bgColor theme="0" tint="-0.49998474074526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AECA-95B6-432A-8507-7B7BBAFF9A04}">
  <sheetPr>
    <tabColor theme="6"/>
  </sheetPr>
  <dimension ref="A1:M29"/>
  <sheetViews>
    <sheetView tabSelected="1" zoomScale="84" zoomScaleNormal="70" workbookViewId="0">
      <selection activeCell="G14" sqref="G14"/>
    </sheetView>
  </sheetViews>
  <sheetFormatPr baseColWidth="10" defaultColWidth="11.5" defaultRowHeight="13.9" x14ac:dyDescent="0.4"/>
  <cols>
    <col min="1" max="1" width="10.75" style="7" customWidth="1"/>
    <col min="2" max="2" width="4.5625" style="7" customWidth="1"/>
    <col min="3" max="3" width="27.75" style="7" customWidth="1"/>
    <col min="4" max="4" width="16.5" style="7" customWidth="1"/>
    <col min="5" max="5" width="3.5" style="7" customWidth="1"/>
    <col min="6" max="6" width="4.25" style="7" bestFit="1" customWidth="1"/>
    <col min="7" max="7" width="20.75" style="7" customWidth="1"/>
    <col min="8" max="8" width="14.3125" style="7" customWidth="1"/>
    <col min="9" max="9" width="5" style="7" customWidth="1"/>
    <col min="10" max="10" width="4.25" style="7" bestFit="1" customWidth="1"/>
    <col min="11" max="11" width="52.3125" style="7" bestFit="1" customWidth="1"/>
    <col min="12" max="12" width="14.25" style="7" bestFit="1" customWidth="1"/>
    <col min="13" max="13" width="22.5" style="7" bestFit="1" customWidth="1"/>
    <col min="14" max="16384" width="11.5" style="7"/>
  </cols>
  <sheetData>
    <row r="1" spans="1:13" s="20" customFormat="1" ht="34.9" x14ac:dyDescent="0.9">
      <c r="A1" s="47" t="s">
        <v>0</v>
      </c>
      <c r="B1" s="47"/>
      <c r="C1" s="47"/>
      <c r="D1" s="47"/>
      <c r="E1" s="47"/>
      <c r="F1" s="47"/>
      <c r="G1" s="47"/>
      <c r="H1" s="47"/>
      <c r="I1" s="47"/>
      <c r="J1" s="47"/>
      <c r="K1" s="47"/>
      <c r="L1" s="47"/>
      <c r="M1" s="47"/>
    </row>
    <row r="3" spans="1:13" x14ac:dyDescent="0.4">
      <c r="A3" s="8" t="s">
        <v>1</v>
      </c>
      <c r="B3" s="9"/>
      <c r="C3" s="48"/>
      <c r="D3" s="48"/>
      <c r="E3" s="48"/>
      <c r="F3" s="48"/>
      <c r="G3" s="48"/>
      <c r="H3" s="48"/>
      <c r="I3" s="48"/>
      <c r="J3" s="48"/>
      <c r="K3" s="48"/>
      <c r="L3" s="49"/>
    </row>
    <row r="4" spans="1:13" ht="16.5" customHeight="1" x14ac:dyDescent="0.4">
      <c r="A4" s="10"/>
      <c r="B4" s="50" t="s">
        <v>2</v>
      </c>
      <c r="C4" s="50"/>
      <c r="D4" s="50"/>
      <c r="E4" s="50"/>
      <c r="F4" s="50"/>
      <c r="G4" s="50"/>
      <c r="H4" s="50"/>
      <c r="I4" s="50"/>
      <c r="J4" s="50"/>
      <c r="K4" s="50"/>
      <c r="L4" s="51"/>
    </row>
    <row r="5" spans="1:13" ht="16.5" customHeight="1" x14ac:dyDescent="0.4">
      <c r="A5" s="10"/>
      <c r="B5" s="52" t="s">
        <v>3</v>
      </c>
      <c r="C5" s="52"/>
      <c r="D5" s="52"/>
      <c r="E5" s="52"/>
      <c r="F5" s="52"/>
      <c r="G5" s="52"/>
      <c r="H5" s="52"/>
      <c r="I5" s="52"/>
      <c r="J5" s="52"/>
      <c r="K5" s="52"/>
      <c r="L5" s="53"/>
    </row>
    <row r="6" spans="1:13" ht="16.5" customHeight="1" x14ac:dyDescent="0.4">
      <c r="A6" s="10"/>
      <c r="B6" s="45" t="s">
        <v>4</v>
      </c>
      <c r="C6" s="45"/>
      <c r="D6" s="45"/>
      <c r="E6" s="45"/>
      <c r="F6" s="45"/>
      <c r="G6" s="45"/>
      <c r="H6" s="45"/>
      <c r="I6" s="45"/>
      <c r="J6" s="45"/>
      <c r="K6" s="45"/>
      <c r="L6" s="46"/>
    </row>
    <row r="7" spans="1:13" ht="16.5" customHeight="1" x14ac:dyDescent="0.4">
      <c r="A7" s="10"/>
      <c r="B7" s="45" t="s">
        <v>5</v>
      </c>
      <c r="C7" s="45"/>
      <c r="D7" s="45"/>
      <c r="E7" s="45"/>
      <c r="F7" s="45"/>
      <c r="G7" s="45"/>
      <c r="H7" s="45"/>
      <c r="I7" s="45"/>
      <c r="J7" s="45"/>
      <c r="K7" s="45"/>
      <c r="L7" s="46"/>
    </row>
    <row r="8" spans="1:13" ht="16.5" customHeight="1" x14ac:dyDescent="0.4">
      <c r="A8" s="10"/>
      <c r="B8" s="45" t="s">
        <v>45</v>
      </c>
      <c r="C8" s="45"/>
      <c r="D8" s="45"/>
      <c r="E8" s="45"/>
      <c r="F8" s="45"/>
      <c r="G8" s="45"/>
      <c r="H8" s="45"/>
      <c r="I8" s="45"/>
      <c r="J8" s="45"/>
      <c r="K8" s="45"/>
      <c r="L8" s="46"/>
    </row>
    <row r="9" spans="1:13" ht="31.5" customHeight="1" x14ac:dyDescent="0.4">
      <c r="A9" s="11"/>
      <c r="B9" s="61" t="s">
        <v>49</v>
      </c>
      <c r="C9" s="61"/>
      <c r="D9" s="61"/>
      <c r="E9" s="61"/>
      <c r="F9" s="61"/>
      <c r="G9" s="61"/>
      <c r="H9" s="61"/>
      <c r="I9" s="61"/>
      <c r="J9" s="61"/>
      <c r="K9" s="61"/>
      <c r="L9" s="62"/>
    </row>
    <row r="12" spans="1:13" ht="15" x14ac:dyDescent="0.4">
      <c r="B12" s="15"/>
      <c r="C12" s="44" t="s">
        <v>48</v>
      </c>
      <c r="D12" s="44"/>
    </row>
    <row r="13" spans="1:13" ht="40.5" customHeight="1" x14ac:dyDescent="0.4">
      <c r="B13" s="15"/>
      <c r="C13" s="16" t="s">
        <v>6</v>
      </c>
      <c r="D13" s="12">
        <v>52.41</v>
      </c>
    </row>
    <row r="14" spans="1:13" ht="27.75" x14ac:dyDescent="0.4">
      <c r="B14" s="15"/>
      <c r="C14" s="16" t="s">
        <v>35</v>
      </c>
      <c r="D14" s="12">
        <v>58.53</v>
      </c>
    </row>
    <row r="15" spans="1:13" x14ac:dyDescent="0.4">
      <c r="B15" s="15"/>
      <c r="C15" s="16" t="s">
        <v>7</v>
      </c>
      <c r="D15" s="12">
        <v>2.44</v>
      </c>
    </row>
    <row r="16" spans="1:13" ht="27.75" x14ac:dyDescent="0.4">
      <c r="B16" s="15"/>
      <c r="C16" s="16" t="s">
        <v>8</v>
      </c>
      <c r="D16" s="12">
        <v>8.6999999999999993</v>
      </c>
    </row>
    <row r="17" spans="2:4" ht="27.75" x14ac:dyDescent="0.4">
      <c r="B17" s="15"/>
      <c r="C17" s="16" t="s">
        <v>9</v>
      </c>
      <c r="D17" s="12">
        <v>6.84</v>
      </c>
    </row>
    <row r="18" spans="2:4" ht="38.549999999999997" customHeight="1" x14ac:dyDescent="0.4">
      <c r="B18" s="15"/>
      <c r="C18" s="16" t="s">
        <v>10</v>
      </c>
      <c r="D18" s="12">
        <v>4.97</v>
      </c>
    </row>
    <row r="19" spans="2:4" ht="27.75" x14ac:dyDescent="0.4">
      <c r="B19" s="15"/>
      <c r="C19" s="16" t="s">
        <v>11</v>
      </c>
      <c r="D19" s="12">
        <v>3.11</v>
      </c>
    </row>
    <row r="20" spans="2:4" x14ac:dyDescent="0.4">
      <c r="B20" s="15"/>
      <c r="C20" s="16" t="s">
        <v>12</v>
      </c>
      <c r="D20" s="13">
        <v>0.75</v>
      </c>
    </row>
    <row r="21" spans="2:4" ht="28.15" thickBot="1" x14ac:dyDescent="0.45">
      <c r="B21" s="15"/>
      <c r="C21" s="17" t="s">
        <v>13</v>
      </c>
      <c r="D21" s="14">
        <v>0.5</v>
      </c>
    </row>
    <row r="22" spans="2:4" x14ac:dyDescent="0.4">
      <c r="C22" s="7" t="s">
        <v>22</v>
      </c>
    </row>
    <row r="29" spans="2:4" ht="36.75" customHeight="1" x14ac:dyDescent="0.4"/>
  </sheetData>
  <mergeCells count="9">
    <mergeCell ref="C12:D12"/>
    <mergeCell ref="B7:L7"/>
    <mergeCell ref="A1:M1"/>
    <mergeCell ref="C3:L3"/>
    <mergeCell ref="B4:L4"/>
    <mergeCell ref="B5:L5"/>
    <mergeCell ref="B6:L6"/>
    <mergeCell ref="B8:L8"/>
    <mergeCell ref="B9: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H12"/>
  <sheetViews>
    <sheetView showGridLines="0" zoomScale="84" zoomScaleNormal="100" workbookViewId="0">
      <selection activeCell="C20" sqref="C20"/>
    </sheetView>
  </sheetViews>
  <sheetFormatPr baseColWidth="10" defaultColWidth="10.5" defaultRowHeight="13.9" x14ac:dyDescent="0.4"/>
  <cols>
    <col min="1" max="1" width="9.5625" style="2" customWidth="1"/>
    <col min="2" max="2" width="21" style="2" customWidth="1"/>
    <col min="3" max="3" width="41.75" style="2" customWidth="1"/>
    <col min="4" max="16384" width="10.5" style="2"/>
  </cols>
  <sheetData>
    <row r="1" spans="1:8" s="1" customFormat="1" ht="25.25" customHeight="1" x14ac:dyDescent="0.4">
      <c r="B1" s="56"/>
      <c r="C1" s="56"/>
      <c r="D1" s="21"/>
      <c r="E1" s="21"/>
      <c r="F1" s="21"/>
      <c r="G1" s="21"/>
      <c r="H1" s="21"/>
    </row>
    <row r="2" spans="1:8" ht="20.25" x14ac:dyDescent="0.4">
      <c r="B2" s="57" t="s">
        <v>14</v>
      </c>
      <c r="C2" s="57"/>
      <c r="D2" s="18"/>
      <c r="E2" s="18"/>
      <c r="F2" s="18"/>
      <c r="G2" s="18"/>
      <c r="H2" s="18"/>
    </row>
    <row r="4" spans="1:8" ht="25.5" customHeight="1" x14ac:dyDescent="0.4">
      <c r="B4" s="54" t="s">
        <v>23</v>
      </c>
      <c r="C4" s="54"/>
    </row>
    <row r="5" spans="1:8" s="3" customFormat="1" ht="25.15" x14ac:dyDescent="0.4">
      <c r="B5" s="55" t="s">
        <v>15</v>
      </c>
      <c r="C5" s="55"/>
    </row>
    <row r="6" spans="1:8" x14ac:dyDescent="0.4">
      <c r="A6" s="4"/>
      <c r="B6" s="4"/>
      <c r="C6" s="4"/>
    </row>
    <row r="7" spans="1:8" ht="30" x14ac:dyDescent="0.4">
      <c r="A7" s="4"/>
      <c r="B7" s="36" t="s">
        <v>16</v>
      </c>
      <c r="C7" s="23"/>
    </row>
    <row r="8" spans="1:8" ht="15" x14ac:dyDescent="0.4">
      <c r="A8" s="4"/>
      <c r="B8" s="36" t="s">
        <v>17</v>
      </c>
      <c r="C8" s="23"/>
    </row>
    <row r="9" spans="1:8" x14ac:dyDescent="0.4">
      <c r="A9" s="4"/>
      <c r="B9" s="4"/>
      <c r="C9" s="4"/>
    </row>
    <row r="10" spans="1:8" s="5" customFormat="1" ht="65.55" customHeight="1" x14ac:dyDescent="0.4">
      <c r="A10" s="33" t="s">
        <v>18</v>
      </c>
      <c r="B10" s="34" t="s">
        <v>19</v>
      </c>
      <c r="C10" s="35" t="s">
        <v>36</v>
      </c>
    </row>
    <row r="11" spans="1:8" ht="49.5" customHeight="1" x14ac:dyDescent="0.4">
      <c r="A11" s="19" t="s">
        <v>24</v>
      </c>
      <c r="B11" s="19" t="s">
        <v>25</v>
      </c>
      <c r="C11" s="22"/>
    </row>
    <row r="12" spans="1:8" ht="30.4" x14ac:dyDescent="0.4">
      <c r="C12" s="6" t="s">
        <v>37</v>
      </c>
    </row>
  </sheetData>
  <mergeCells count="4">
    <mergeCell ref="B4:C4"/>
    <mergeCell ref="B5:C5"/>
    <mergeCell ref="B1:C1"/>
    <mergeCell ref="B2:C2"/>
  </mergeCells>
  <conditionalFormatting sqref="C7:C8">
    <cfRule type="expression" dxfId="2" priority="3">
      <formula>C7=""</formula>
    </cfRule>
  </conditionalFormatting>
  <conditionalFormatting sqref="C11">
    <cfRule type="expression" dxfId="1" priority="1">
      <formula>#REF!="Non"</formula>
    </cfRule>
    <cfRule type="expression" dxfId="0" priority="2">
      <formula>C11=""</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140B2-5172-41C1-81FE-6E798D31DCC7}">
  <sheetPr>
    <tabColor theme="9"/>
  </sheetPr>
  <dimension ref="A1:I16"/>
  <sheetViews>
    <sheetView showGridLines="0" zoomScale="104" workbookViewId="0">
      <selection activeCell="B15" sqref="B15"/>
    </sheetView>
  </sheetViews>
  <sheetFormatPr baseColWidth="10" defaultRowHeight="13.9" x14ac:dyDescent="0.4"/>
  <cols>
    <col min="1" max="1" width="14.875" customWidth="1"/>
    <col min="2" max="2" width="25.9375" customWidth="1"/>
    <col min="7" max="7" width="15.8125" customWidth="1"/>
  </cols>
  <sheetData>
    <row r="1" spans="1:9" ht="20.25" x14ac:dyDescent="0.4">
      <c r="A1" s="60" t="s">
        <v>26</v>
      </c>
      <c r="B1" s="60"/>
      <c r="C1" s="60"/>
      <c r="D1" s="60"/>
      <c r="E1" s="60"/>
      <c r="F1" s="60"/>
      <c r="G1" s="60"/>
      <c r="H1" s="60"/>
      <c r="I1" s="60"/>
    </row>
    <row r="2" spans="1:9" ht="20.25" x14ac:dyDescent="0.4">
      <c r="A2" s="24"/>
      <c r="B2" s="24"/>
      <c r="C2" s="24"/>
      <c r="D2" s="24"/>
      <c r="E2" s="24"/>
      <c r="F2" s="24"/>
      <c r="G2" s="24"/>
      <c r="H2" s="27"/>
    </row>
    <row r="3" spans="1:9" ht="25.15" x14ac:dyDescent="0.4">
      <c r="A3" s="58" t="s">
        <v>46</v>
      </c>
      <c r="B3" s="58"/>
      <c r="C3" s="58"/>
      <c r="D3" s="58"/>
      <c r="E3" s="58"/>
      <c r="F3" s="58"/>
      <c r="G3" s="58"/>
      <c r="H3" s="58"/>
      <c r="I3" s="58"/>
    </row>
    <row r="4" spans="1:9" ht="64.150000000000006" customHeight="1" x14ac:dyDescent="0.4">
      <c r="A4" s="59" t="s">
        <v>47</v>
      </c>
      <c r="B4" s="59"/>
      <c r="C4" s="59"/>
      <c r="D4" s="59"/>
      <c r="E4" s="59"/>
      <c r="F4" s="59"/>
      <c r="G4" s="59"/>
      <c r="H4" s="59"/>
      <c r="I4" s="59"/>
    </row>
    <row r="6" spans="1:9" ht="41.65" x14ac:dyDescent="0.4">
      <c r="A6" s="25" t="s">
        <v>32</v>
      </c>
      <c r="B6" s="25" t="s">
        <v>38</v>
      </c>
      <c r="C6" s="26" t="s">
        <v>27</v>
      </c>
      <c r="D6" s="25" t="s">
        <v>28</v>
      </c>
      <c r="E6" s="25" t="s">
        <v>29</v>
      </c>
      <c r="F6" s="25" t="s">
        <v>30</v>
      </c>
      <c r="G6" s="25" t="s">
        <v>43</v>
      </c>
    </row>
    <row r="7" spans="1:9" x14ac:dyDescent="0.4">
      <c r="A7" s="31" t="s">
        <v>33</v>
      </c>
      <c r="B7" s="31" t="s">
        <v>39</v>
      </c>
      <c r="C7" s="32">
        <v>38.9</v>
      </c>
      <c r="D7" s="40">
        <v>112.73184999999999</v>
      </c>
      <c r="E7" s="28">
        <f>'Tarifs en vigueur'!D14+'Tarifs en vigueur'!D15*(DQE!C7-3)</f>
        <v>146.12599999999998</v>
      </c>
      <c r="F7" s="29">
        <f>'Lot6'!$C$11</f>
        <v>0</v>
      </c>
      <c r="G7" s="28">
        <f t="shared" ref="G7:G12" si="0">((D7*E7)+(F7*D7*E7))*12</f>
        <v>197676.65175719996</v>
      </c>
      <c r="H7" s="30"/>
      <c r="I7" s="30"/>
    </row>
    <row r="8" spans="1:9" x14ac:dyDescent="0.4">
      <c r="A8" s="31" t="s">
        <v>34</v>
      </c>
      <c r="B8" s="31" t="s">
        <v>39</v>
      </c>
      <c r="C8" s="32">
        <v>38.9</v>
      </c>
      <c r="D8" s="41">
        <v>2.3006500000000001</v>
      </c>
      <c r="E8" s="28">
        <f>('Tarifs en vigueur'!D14+'Tarifs en vigueur'!D15*(DQE!C8-3))*(1+'Tarifs en vigueur'!D20)</f>
        <v>255.72049999999996</v>
      </c>
      <c r="F8" s="29">
        <f>'Lot6'!$C$11</f>
        <v>0</v>
      </c>
      <c r="G8" s="28">
        <f t="shared" si="0"/>
        <v>7059.8804198999987</v>
      </c>
      <c r="H8" s="30"/>
      <c r="I8" s="30"/>
    </row>
    <row r="9" spans="1:9" x14ac:dyDescent="0.4">
      <c r="A9" s="32" t="s">
        <v>33</v>
      </c>
      <c r="B9" s="32" t="s">
        <v>40</v>
      </c>
      <c r="C9" s="32">
        <v>7.5</v>
      </c>
      <c r="D9" s="42">
        <v>148.48166666666665</v>
      </c>
      <c r="E9" s="28">
        <f>'Tarifs en vigueur'!D14+'Tarifs en vigueur'!D15*(DQE!C9-3)+'Tarifs en vigueur'!D17</f>
        <v>76.350000000000009</v>
      </c>
      <c r="F9" s="29">
        <f>'Lot6'!$C$11</f>
        <v>0</v>
      </c>
      <c r="G9" s="28">
        <f t="shared" si="0"/>
        <v>136038.90299999999</v>
      </c>
    </row>
    <row r="10" spans="1:9" x14ac:dyDescent="0.4">
      <c r="A10" s="32" t="s">
        <v>33</v>
      </c>
      <c r="B10" s="32" t="s">
        <v>41</v>
      </c>
      <c r="C10" s="32">
        <v>10.1</v>
      </c>
      <c r="D10" s="42">
        <v>72.757500000000007</v>
      </c>
      <c r="E10" s="28">
        <f>'Tarifs en vigueur'!D13+'Tarifs en vigueur'!D15*(DQE!C10-3)+'Tarifs en vigueur'!D18</f>
        <v>74.703999999999994</v>
      </c>
      <c r="F10" s="29">
        <f>'Lot6'!$C$11</f>
        <v>0</v>
      </c>
      <c r="G10" s="28">
        <f t="shared" si="0"/>
        <v>65223.315360000001</v>
      </c>
    </row>
    <row r="11" spans="1:9" x14ac:dyDescent="0.4">
      <c r="A11" s="32" t="s">
        <v>33</v>
      </c>
      <c r="B11" s="32" t="s">
        <v>42</v>
      </c>
      <c r="C11" s="32">
        <v>26.2</v>
      </c>
      <c r="D11" s="42">
        <v>16.390833333333333</v>
      </c>
      <c r="E11" s="28">
        <f>'Tarifs en vigueur'!D13+'Tarifs en vigueur'!D15*(DQE!C11-3)</f>
        <v>109.018</v>
      </c>
      <c r="F11" s="29">
        <f>'Lot6'!$C$11</f>
        <v>0</v>
      </c>
      <c r="G11" s="28">
        <f t="shared" si="0"/>
        <v>21442.75042</v>
      </c>
    </row>
    <row r="12" spans="1:9" x14ac:dyDescent="0.4">
      <c r="A12" s="32" t="s">
        <v>33</v>
      </c>
      <c r="B12" s="32" t="s">
        <v>44</v>
      </c>
      <c r="C12" s="32">
        <v>45</v>
      </c>
      <c r="D12" s="42">
        <v>143.80916666666667</v>
      </c>
      <c r="E12" s="39">
        <f>'Tarifs en vigueur'!D13+'Tarifs en vigueur'!D15*(DQE!C12-3)</f>
        <v>154.88999999999999</v>
      </c>
      <c r="F12" s="29">
        <f>'Lot6'!$C$11</f>
        <v>0</v>
      </c>
      <c r="G12" s="28">
        <f t="shared" si="0"/>
        <v>267295.2219</v>
      </c>
    </row>
    <row r="13" spans="1:9" x14ac:dyDescent="0.4">
      <c r="F13" s="37" t="s">
        <v>31</v>
      </c>
      <c r="G13" s="38">
        <f>SUM(G7:G12)</f>
        <v>694736.72285709996</v>
      </c>
    </row>
    <row r="16" spans="1:9" x14ac:dyDescent="0.4">
      <c r="E16" s="43"/>
    </row>
  </sheetData>
  <mergeCells count="3">
    <mergeCell ref="A3:I3"/>
    <mergeCell ref="A4:I4"/>
    <mergeCell ref="A1:I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20</v>
      </c>
    </row>
    <row r="2" spans="1:1" x14ac:dyDescent="0.4">
      <c r="A2" t="s">
        <v>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64806A-C265-4F6B-9840-C258F51167A6}">
  <ds:schemaRefs>
    <ds:schemaRef ds:uri="http://schemas.microsoft.com/sharepoint/v3/contenttype/forms"/>
  </ds:schemaRefs>
</ds:datastoreItem>
</file>

<file path=customXml/itemProps2.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3.xml><?xml version="1.0" encoding="utf-8"?>
<ds:datastoreItem xmlns:ds="http://schemas.openxmlformats.org/officeDocument/2006/customXml" ds:itemID="{E9EB238A-7590-4F1E-86F1-BF8085975E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Tarifs en vigueur</vt:lpstr>
      <vt:lpstr>Lot6</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2025-05-26T09:56:52Z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